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<sst xmlns="http://schemas.openxmlformats.org/spreadsheetml/2006/main" count="150" uniqueCount="96">
  <si>
    <t>№ п/п</t>
  </si>
  <si>
    <t>Расшифровка</t>
  </si>
  <si>
    <t>Код</t>
  </si>
  <si>
    <t>Наименование</t>
  </si>
  <si>
    <t>Кол-во</t>
  </si>
  <si>
    <t>Сумма</t>
  </si>
  <si>
    <t>1</t>
  </si>
  <si>
    <t>2</t>
  </si>
  <si>
    <t>3</t>
  </si>
  <si>
    <t>010.4.0068</t>
  </si>
  <si>
    <t>ксерокс Canon</t>
  </si>
  <si>
    <t>010.4.2012</t>
  </si>
  <si>
    <t xml:space="preserve">демонстрационный экран </t>
  </si>
  <si>
    <t>010.4.2014</t>
  </si>
  <si>
    <t xml:space="preserve">компьютер в сборе LG   </t>
  </si>
  <si>
    <t>010.4.2003</t>
  </si>
  <si>
    <t>компьютер ж/к  2,6 Beng</t>
  </si>
  <si>
    <t>010.4.2002</t>
  </si>
  <si>
    <t>компьютер ж/к  Celeron 2.6</t>
  </si>
  <si>
    <t>010.4.2005</t>
  </si>
  <si>
    <t>компьютер ж/к 2,6 Beng</t>
  </si>
  <si>
    <t>010.4.2006</t>
  </si>
  <si>
    <t>010.4.2004</t>
  </si>
  <si>
    <t>компьютер ж/к 2.6 Beng</t>
  </si>
  <si>
    <t>010.4.2007</t>
  </si>
  <si>
    <t>010.4.2001</t>
  </si>
  <si>
    <t>компьютер ж/к Celeron 2.8 LG</t>
  </si>
  <si>
    <t>010.4.2011</t>
  </si>
  <si>
    <t>мультимедийный проектор</t>
  </si>
  <si>
    <t>010.4.2008</t>
  </si>
  <si>
    <t>принтер  лазерный  самсунг МL 1615</t>
  </si>
  <si>
    <t>010.4.0076</t>
  </si>
  <si>
    <t>ИБП- Back</t>
  </si>
  <si>
    <t>010.4.1204</t>
  </si>
  <si>
    <t>ИБС  Васк-UPS</t>
  </si>
  <si>
    <t>010.4.0149</t>
  </si>
  <si>
    <t>компьютер  LG</t>
  </si>
  <si>
    <t>010.4.0108</t>
  </si>
  <si>
    <t xml:space="preserve">компьютер  Pristigio </t>
  </si>
  <si>
    <t>010.4.0078</t>
  </si>
  <si>
    <t>компьютер  Samsung</t>
  </si>
  <si>
    <t>010.4.0188</t>
  </si>
  <si>
    <t>компьютер  View Sonic</t>
  </si>
  <si>
    <t>010.4.0176</t>
  </si>
  <si>
    <t>компьютер Acer</t>
  </si>
  <si>
    <t>010.4.0157</t>
  </si>
  <si>
    <t>компьютер LG</t>
  </si>
  <si>
    <t>010.4.0214</t>
  </si>
  <si>
    <t>010.4.0215</t>
  </si>
  <si>
    <t>010.4.0216</t>
  </si>
  <si>
    <t>010.4.0107</t>
  </si>
  <si>
    <t xml:space="preserve">компьютер LG  </t>
  </si>
  <si>
    <t>010.4.0106</t>
  </si>
  <si>
    <t>компьютер Prestigio</t>
  </si>
  <si>
    <t>010.4.0150</t>
  </si>
  <si>
    <t xml:space="preserve">компьютер Samsung </t>
  </si>
  <si>
    <t>010.4.0074</t>
  </si>
  <si>
    <t>компьютер View Sonik</t>
  </si>
  <si>
    <t>010.4.0151</t>
  </si>
  <si>
    <t>010.4.0158</t>
  </si>
  <si>
    <t>компьютер в сборе LG</t>
  </si>
  <si>
    <t>010.4.0101</t>
  </si>
  <si>
    <t>ксерокс</t>
  </si>
  <si>
    <t>010.4.0217</t>
  </si>
  <si>
    <t>монитор Асеr</t>
  </si>
  <si>
    <t>010.4.0234</t>
  </si>
  <si>
    <t>Ноутбук</t>
  </si>
  <si>
    <t>010.4.0112</t>
  </si>
  <si>
    <t>принтер  EPSON</t>
  </si>
  <si>
    <t>010.4.0190</t>
  </si>
  <si>
    <t>принтер  Samsung-420  3 в 1</t>
  </si>
  <si>
    <t>013.4.0018</t>
  </si>
  <si>
    <t>принтер Canon</t>
  </si>
  <si>
    <t>010.4.0089</t>
  </si>
  <si>
    <t xml:space="preserve">принтер Samsung </t>
  </si>
  <si>
    <t>010.4.1096</t>
  </si>
  <si>
    <t>принтер Samsung ML- 1210</t>
  </si>
  <si>
    <t>013.4.0025</t>
  </si>
  <si>
    <t>Принтер Samsung SCX-3200</t>
  </si>
  <si>
    <t>010.4.1930</t>
  </si>
  <si>
    <t>процессор</t>
  </si>
  <si>
    <t>010.4.0154</t>
  </si>
  <si>
    <t>010.4.0219</t>
  </si>
  <si>
    <t>процессор -системный блок с ИБС АРС</t>
  </si>
  <si>
    <t>010.4.0220</t>
  </si>
  <si>
    <t>процессор-системный блок с  ИБС АРС</t>
  </si>
  <si>
    <t>010.4.0189</t>
  </si>
  <si>
    <t>системный блок</t>
  </si>
  <si>
    <t>010.4.0183</t>
  </si>
  <si>
    <t>010.4.0088</t>
  </si>
  <si>
    <t>факс Panasonic</t>
  </si>
  <si>
    <t>010.4.0233</t>
  </si>
  <si>
    <t>Факс Panasonic</t>
  </si>
  <si>
    <t xml:space="preserve">Итого </t>
  </si>
  <si>
    <t>ОРГТЕХНИКА                                                                                                                                                    областного государственного образовательного казенного учреждения для детей-сирот и детей, оставшихся без попечения родителей, специальной (коррекционной) школы-интерната для детей сирот и детей, оставшихся без попечения родителей, с ограниченными возможностями здоровья №6 г. Нижнеудинска</t>
  </si>
  <si>
    <t>На 01.09.2013г.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</si>
</sst>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20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46">
      <selection activeCell="A56" sqref="A56:O59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4.8515625" style="1" customWidth="1"/>
    <col min="4" max="5" width="1.7109375" style="1" customWidth="1"/>
    <col min="6" max="6" width="2.7109375" style="1" customWidth="1"/>
    <col min="7" max="7" width="7.7109375" style="1" customWidth="1"/>
    <col min="8" max="8" width="14.00390625" style="1" customWidth="1"/>
    <col min="9" max="9" width="2.7109375" style="1" customWidth="1"/>
    <col min="10" max="15" width="8.28125" style="1" customWidth="1"/>
    <col min="16" max="27" width="8.28125" style="0" customWidth="1"/>
  </cols>
  <sheetData>
    <row r="1" spans="1:15" s="1" customFormat="1" ht="15.75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" customFormat="1" ht="15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12.75" customHeight="1" thickBot="1">
      <c r="A5" s="33" t="s">
        <v>0</v>
      </c>
      <c r="B5" s="33" t="s">
        <v>1</v>
      </c>
      <c r="C5" s="33"/>
      <c r="D5" s="33"/>
      <c r="E5" s="33"/>
      <c r="F5" s="33"/>
      <c r="G5" s="33"/>
      <c r="H5" s="33"/>
      <c r="I5" s="33"/>
      <c r="J5" s="36" t="s">
        <v>95</v>
      </c>
      <c r="K5" s="36"/>
      <c r="L5" s="36"/>
      <c r="M5" s="36"/>
      <c r="N5" s="36"/>
      <c r="O5" s="36"/>
    </row>
    <row r="6" spans="1:15" s="1" customFormat="1" ht="13.5" customHeight="1" thickBot="1">
      <c r="A6" s="33"/>
      <c r="B6" s="28" t="s">
        <v>2</v>
      </c>
      <c r="C6" s="28"/>
      <c r="D6" s="28"/>
      <c r="E6" s="34" t="s">
        <v>3</v>
      </c>
      <c r="F6" s="34"/>
      <c r="G6" s="34"/>
      <c r="H6" s="34"/>
      <c r="I6" s="34"/>
      <c r="J6" s="28" t="s">
        <v>4</v>
      </c>
      <c r="K6" s="28"/>
      <c r="L6" s="28"/>
      <c r="M6" s="29" t="s">
        <v>5</v>
      </c>
      <c r="N6" s="29"/>
      <c r="O6" s="29"/>
    </row>
    <row r="7" spans="1:15" s="1" customFormat="1" ht="15" customHeight="1">
      <c r="A7" s="33"/>
      <c r="B7" s="28"/>
      <c r="C7" s="28"/>
      <c r="D7" s="28"/>
      <c r="E7" s="34"/>
      <c r="F7" s="34"/>
      <c r="G7" s="34"/>
      <c r="H7" s="34"/>
      <c r="I7" s="34"/>
      <c r="J7" s="28"/>
      <c r="K7" s="28"/>
      <c r="L7" s="28"/>
      <c r="M7" s="29"/>
      <c r="N7" s="29"/>
      <c r="O7" s="29"/>
    </row>
    <row r="8" spans="1:15" s="1" customFormat="1" ht="13.5" customHeight="1" thickBot="1">
      <c r="A8" s="2" t="s">
        <v>6</v>
      </c>
      <c r="B8" s="30" t="s">
        <v>7</v>
      </c>
      <c r="C8" s="30"/>
      <c r="D8" s="30"/>
      <c r="E8" s="31" t="s">
        <v>8</v>
      </c>
      <c r="F8" s="31"/>
      <c r="G8" s="31"/>
      <c r="H8" s="31"/>
      <c r="I8" s="31"/>
      <c r="J8" s="30">
        <v>4</v>
      </c>
      <c r="K8" s="30"/>
      <c r="L8" s="30"/>
      <c r="M8" s="35">
        <v>5</v>
      </c>
      <c r="N8" s="35"/>
      <c r="O8" s="35"/>
    </row>
    <row r="9" spans="1:15" s="1" customFormat="1" ht="13.5" customHeight="1">
      <c r="A9" s="3">
        <v>1</v>
      </c>
      <c r="B9" s="26" t="s">
        <v>9</v>
      </c>
      <c r="C9" s="26"/>
      <c r="D9" s="26"/>
      <c r="E9" s="27" t="s">
        <v>10</v>
      </c>
      <c r="F9" s="27"/>
      <c r="G9" s="27"/>
      <c r="H9" s="27"/>
      <c r="I9" s="27"/>
      <c r="J9" s="25" t="s">
        <v>6</v>
      </c>
      <c r="K9" s="25"/>
      <c r="L9" s="25"/>
      <c r="M9" s="20">
        <f>13868.64</f>
        <v>13868.64</v>
      </c>
      <c r="N9" s="20"/>
      <c r="O9" s="20"/>
    </row>
    <row r="10" spans="1:15" s="1" customFormat="1" ht="13.5" customHeight="1">
      <c r="A10" s="3">
        <v>2</v>
      </c>
      <c r="B10" s="26" t="s">
        <v>11</v>
      </c>
      <c r="C10" s="26"/>
      <c r="D10" s="26"/>
      <c r="E10" s="27" t="s">
        <v>12</v>
      </c>
      <c r="F10" s="27"/>
      <c r="G10" s="27"/>
      <c r="H10" s="27"/>
      <c r="I10" s="27"/>
      <c r="J10" s="25" t="s">
        <v>6</v>
      </c>
      <c r="K10" s="25"/>
      <c r="L10" s="25"/>
      <c r="M10" s="20">
        <f>3367.52</f>
        <v>3367.52</v>
      </c>
      <c r="N10" s="20"/>
      <c r="O10" s="20"/>
    </row>
    <row r="11" spans="1:15" s="1" customFormat="1" ht="13.5" customHeight="1">
      <c r="A11" s="3">
        <v>3</v>
      </c>
      <c r="B11" s="26" t="s">
        <v>13</v>
      </c>
      <c r="C11" s="26"/>
      <c r="D11" s="26"/>
      <c r="E11" s="27" t="s">
        <v>14</v>
      </c>
      <c r="F11" s="27"/>
      <c r="G11" s="27"/>
      <c r="H11" s="27"/>
      <c r="I11" s="27"/>
      <c r="J11" s="25" t="s">
        <v>6</v>
      </c>
      <c r="K11" s="25"/>
      <c r="L11" s="25"/>
      <c r="M11" s="20">
        <f>38095.38</f>
        <v>38095.38</v>
      </c>
      <c r="N11" s="20"/>
      <c r="O11" s="20"/>
    </row>
    <row r="12" spans="1:15" s="1" customFormat="1" ht="13.5" customHeight="1">
      <c r="A12" s="3">
        <v>4</v>
      </c>
      <c r="B12" s="26" t="s">
        <v>15</v>
      </c>
      <c r="C12" s="26"/>
      <c r="D12" s="26"/>
      <c r="E12" s="27" t="s">
        <v>16</v>
      </c>
      <c r="F12" s="27"/>
      <c r="G12" s="27"/>
      <c r="H12" s="27"/>
      <c r="I12" s="27"/>
      <c r="J12" s="25" t="s">
        <v>6</v>
      </c>
      <c r="K12" s="25"/>
      <c r="L12" s="25"/>
      <c r="M12" s="20">
        <f>18214.14</f>
        <v>18214.14</v>
      </c>
      <c r="N12" s="20"/>
      <c r="O12" s="20"/>
    </row>
    <row r="13" spans="1:15" s="1" customFormat="1" ht="13.5" customHeight="1">
      <c r="A13" s="3">
        <v>5</v>
      </c>
      <c r="B13" s="26" t="s">
        <v>17</v>
      </c>
      <c r="C13" s="26"/>
      <c r="D13" s="26"/>
      <c r="E13" s="27" t="s">
        <v>18</v>
      </c>
      <c r="F13" s="27"/>
      <c r="G13" s="27"/>
      <c r="H13" s="27"/>
      <c r="I13" s="27"/>
      <c r="J13" s="25" t="s">
        <v>6</v>
      </c>
      <c r="K13" s="25"/>
      <c r="L13" s="25"/>
      <c r="M13" s="20">
        <f>18214.14</f>
        <v>18214.14</v>
      </c>
      <c r="N13" s="20"/>
      <c r="O13" s="20"/>
    </row>
    <row r="14" spans="1:15" s="1" customFormat="1" ht="13.5" customHeight="1">
      <c r="A14" s="3">
        <v>6</v>
      </c>
      <c r="B14" s="26" t="s">
        <v>19</v>
      </c>
      <c r="C14" s="26"/>
      <c r="D14" s="26"/>
      <c r="E14" s="27" t="s">
        <v>20</v>
      </c>
      <c r="F14" s="27"/>
      <c r="G14" s="27"/>
      <c r="H14" s="27"/>
      <c r="I14" s="27"/>
      <c r="J14" s="25" t="s">
        <v>6</v>
      </c>
      <c r="K14" s="25"/>
      <c r="L14" s="25"/>
      <c r="M14" s="20">
        <f>18214.14</f>
        <v>18214.14</v>
      </c>
      <c r="N14" s="20"/>
      <c r="O14" s="20"/>
    </row>
    <row r="15" spans="1:15" s="1" customFormat="1" ht="13.5" customHeight="1">
      <c r="A15" s="3">
        <v>7</v>
      </c>
      <c r="B15" s="26" t="s">
        <v>21</v>
      </c>
      <c r="C15" s="26"/>
      <c r="D15" s="26"/>
      <c r="E15" s="27" t="s">
        <v>20</v>
      </c>
      <c r="F15" s="27"/>
      <c r="G15" s="27"/>
      <c r="H15" s="27"/>
      <c r="I15" s="27"/>
      <c r="J15" s="25" t="s">
        <v>6</v>
      </c>
      <c r="K15" s="25"/>
      <c r="L15" s="25"/>
      <c r="M15" s="20">
        <f>18214.14</f>
        <v>18214.14</v>
      </c>
      <c r="N15" s="20"/>
      <c r="O15" s="20"/>
    </row>
    <row r="16" spans="1:15" s="1" customFormat="1" ht="13.5" customHeight="1">
      <c r="A16" s="3">
        <v>8</v>
      </c>
      <c r="B16" s="26" t="s">
        <v>22</v>
      </c>
      <c r="C16" s="26"/>
      <c r="D16" s="26"/>
      <c r="E16" s="27" t="s">
        <v>23</v>
      </c>
      <c r="F16" s="27"/>
      <c r="G16" s="27"/>
      <c r="H16" s="27"/>
      <c r="I16" s="27"/>
      <c r="J16" s="25" t="s">
        <v>6</v>
      </c>
      <c r="K16" s="25"/>
      <c r="L16" s="25"/>
      <c r="M16" s="20">
        <f>18214.14</f>
        <v>18214.14</v>
      </c>
      <c r="N16" s="20"/>
      <c r="O16" s="20"/>
    </row>
    <row r="17" spans="1:15" s="1" customFormat="1" ht="13.5" customHeight="1">
      <c r="A17" s="3">
        <v>9</v>
      </c>
      <c r="B17" s="26" t="s">
        <v>24</v>
      </c>
      <c r="C17" s="26"/>
      <c r="D17" s="26"/>
      <c r="E17" s="27" t="s">
        <v>23</v>
      </c>
      <c r="F17" s="27"/>
      <c r="G17" s="27"/>
      <c r="H17" s="27"/>
      <c r="I17" s="27"/>
      <c r="J17" s="25" t="s">
        <v>6</v>
      </c>
      <c r="K17" s="25"/>
      <c r="L17" s="25"/>
      <c r="M17" s="20">
        <f>18211.08</f>
        <v>18211.08</v>
      </c>
      <c r="N17" s="20"/>
      <c r="O17" s="20"/>
    </row>
    <row r="18" spans="1:15" s="1" customFormat="1" ht="13.5" customHeight="1">
      <c r="A18" s="3">
        <v>10</v>
      </c>
      <c r="B18" s="26" t="s">
        <v>25</v>
      </c>
      <c r="C18" s="26"/>
      <c r="D18" s="26"/>
      <c r="E18" s="27" t="s">
        <v>26</v>
      </c>
      <c r="F18" s="27"/>
      <c r="G18" s="27"/>
      <c r="H18" s="27"/>
      <c r="I18" s="27"/>
      <c r="J18" s="25" t="s">
        <v>6</v>
      </c>
      <c r="K18" s="25"/>
      <c r="L18" s="25"/>
      <c r="M18" s="20">
        <f>23285.58</f>
        <v>23285.58</v>
      </c>
      <c r="N18" s="20"/>
      <c r="O18" s="20"/>
    </row>
    <row r="19" spans="1:15" s="1" customFormat="1" ht="13.5" customHeight="1">
      <c r="A19" s="3">
        <v>11</v>
      </c>
      <c r="B19" s="26" t="s">
        <v>27</v>
      </c>
      <c r="C19" s="26"/>
      <c r="D19" s="26"/>
      <c r="E19" s="27" t="s">
        <v>28</v>
      </c>
      <c r="F19" s="27"/>
      <c r="G19" s="27"/>
      <c r="H19" s="27"/>
      <c r="I19" s="27"/>
      <c r="J19" s="25" t="s">
        <v>6</v>
      </c>
      <c r="K19" s="25"/>
      <c r="L19" s="25"/>
      <c r="M19" s="20">
        <f>26920.86</f>
        <v>26920.86</v>
      </c>
      <c r="N19" s="20"/>
      <c r="O19" s="20"/>
    </row>
    <row r="20" spans="1:15" s="1" customFormat="1" ht="12.75">
      <c r="A20" s="3">
        <v>12</v>
      </c>
      <c r="B20" s="26" t="s">
        <v>29</v>
      </c>
      <c r="C20" s="26"/>
      <c r="D20" s="26"/>
      <c r="E20" s="27" t="s">
        <v>30</v>
      </c>
      <c r="F20" s="27"/>
      <c r="G20" s="27"/>
      <c r="H20" s="27"/>
      <c r="I20" s="27"/>
      <c r="J20" s="25" t="s">
        <v>6</v>
      </c>
      <c r="K20" s="25"/>
      <c r="L20" s="25"/>
      <c r="M20" s="20">
        <f>5117.84</f>
        <v>5117.84</v>
      </c>
      <c r="N20" s="20"/>
      <c r="O20" s="20"/>
    </row>
    <row r="21" spans="1:15" s="1" customFormat="1" ht="13.5" customHeight="1">
      <c r="A21" s="3">
        <v>13</v>
      </c>
      <c r="B21" s="26" t="s">
        <v>31</v>
      </c>
      <c r="C21" s="26"/>
      <c r="D21" s="26"/>
      <c r="E21" s="27" t="s">
        <v>32</v>
      </c>
      <c r="F21" s="27"/>
      <c r="G21" s="27"/>
      <c r="H21" s="27"/>
      <c r="I21" s="27"/>
      <c r="J21" s="25" t="s">
        <v>6</v>
      </c>
      <c r="K21" s="25"/>
      <c r="L21" s="25"/>
      <c r="M21" s="20">
        <f>4501.44</f>
        <v>4501.44</v>
      </c>
      <c r="N21" s="20"/>
      <c r="O21" s="20"/>
    </row>
    <row r="22" spans="1:15" s="1" customFormat="1" ht="13.5" customHeight="1">
      <c r="A22" s="3">
        <v>14</v>
      </c>
      <c r="B22" s="26" t="s">
        <v>33</v>
      </c>
      <c r="C22" s="26"/>
      <c r="D22" s="26"/>
      <c r="E22" s="27" t="s">
        <v>34</v>
      </c>
      <c r="F22" s="27"/>
      <c r="G22" s="27"/>
      <c r="H22" s="27"/>
      <c r="I22" s="27"/>
      <c r="J22" s="25" t="s">
        <v>6</v>
      </c>
      <c r="K22" s="25"/>
      <c r="L22" s="25"/>
      <c r="M22" s="20">
        <f>3824.9</f>
        <v>3824.9</v>
      </c>
      <c r="N22" s="20"/>
      <c r="O22" s="20"/>
    </row>
    <row r="23" spans="1:15" s="1" customFormat="1" ht="13.5" customHeight="1">
      <c r="A23" s="3">
        <v>15</v>
      </c>
      <c r="B23" s="26" t="s">
        <v>35</v>
      </c>
      <c r="C23" s="26"/>
      <c r="D23" s="26"/>
      <c r="E23" s="27" t="s">
        <v>36</v>
      </c>
      <c r="F23" s="27"/>
      <c r="G23" s="27"/>
      <c r="H23" s="27"/>
      <c r="I23" s="27"/>
      <c r="J23" s="25" t="s">
        <v>6</v>
      </c>
      <c r="K23" s="25"/>
      <c r="L23" s="25"/>
      <c r="M23" s="20">
        <f>27224.64</f>
        <v>27224.64</v>
      </c>
      <c r="N23" s="20"/>
      <c r="O23" s="20"/>
    </row>
    <row r="24" spans="1:15" s="1" customFormat="1" ht="13.5" customHeight="1">
      <c r="A24" s="3">
        <v>16</v>
      </c>
      <c r="B24" s="26" t="s">
        <v>37</v>
      </c>
      <c r="C24" s="26"/>
      <c r="D24" s="26"/>
      <c r="E24" s="27" t="s">
        <v>38</v>
      </c>
      <c r="F24" s="27"/>
      <c r="G24" s="27"/>
      <c r="H24" s="27"/>
      <c r="I24" s="27"/>
      <c r="J24" s="25" t="s">
        <v>6</v>
      </c>
      <c r="K24" s="25"/>
      <c r="L24" s="25"/>
      <c r="M24" s="20">
        <f>28366</f>
        <v>28366</v>
      </c>
      <c r="N24" s="20"/>
      <c r="O24" s="20"/>
    </row>
    <row r="25" spans="1:15" s="1" customFormat="1" ht="13.5" customHeight="1">
      <c r="A25" s="3">
        <v>17</v>
      </c>
      <c r="B25" s="26" t="s">
        <v>39</v>
      </c>
      <c r="C25" s="26"/>
      <c r="D25" s="26"/>
      <c r="E25" s="27" t="s">
        <v>40</v>
      </c>
      <c r="F25" s="27"/>
      <c r="G25" s="27"/>
      <c r="H25" s="27"/>
      <c r="I25" s="27"/>
      <c r="J25" s="25" t="s">
        <v>6</v>
      </c>
      <c r="K25" s="25"/>
      <c r="L25" s="25"/>
      <c r="M25" s="20">
        <f>59328</f>
        <v>59328</v>
      </c>
      <c r="N25" s="20"/>
      <c r="O25" s="20"/>
    </row>
    <row r="26" spans="1:15" s="1" customFormat="1" ht="13.5" customHeight="1">
      <c r="A26" s="3">
        <v>18</v>
      </c>
      <c r="B26" s="26" t="s">
        <v>41</v>
      </c>
      <c r="C26" s="26"/>
      <c r="D26" s="26"/>
      <c r="E26" s="27" t="s">
        <v>42</v>
      </c>
      <c r="F26" s="27"/>
      <c r="G26" s="27"/>
      <c r="H26" s="27"/>
      <c r="I26" s="27"/>
      <c r="J26" s="25" t="s">
        <v>6</v>
      </c>
      <c r="K26" s="25"/>
      <c r="L26" s="25"/>
      <c r="M26" s="20">
        <f>24000</f>
        <v>24000</v>
      </c>
      <c r="N26" s="20"/>
      <c r="O26" s="20"/>
    </row>
    <row r="27" spans="1:15" s="1" customFormat="1" ht="13.5" customHeight="1">
      <c r="A27" s="3">
        <v>19</v>
      </c>
      <c r="B27" s="26" t="s">
        <v>43</v>
      </c>
      <c r="C27" s="26"/>
      <c r="D27" s="26"/>
      <c r="E27" s="27" t="s">
        <v>44</v>
      </c>
      <c r="F27" s="27"/>
      <c r="G27" s="27"/>
      <c r="H27" s="27"/>
      <c r="I27" s="27"/>
      <c r="J27" s="25" t="s">
        <v>6</v>
      </c>
      <c r="K27" s="25"/>
      <c r="L27" s="25"/>
      <c r="M27" s="20">
        <f>21600</f>
        <v>21600</v>
      </c>
      <c r="N27" s="20"/>
      <c r="O27" s="20"/>
    </row>
    <row r="28" spans="1:15" s="1" customFormat="1" ht="13.5" customHeight="1">
      <c r="A28" s="3">
        <v>20</v>
      </c>
      <c r="B28" s="26" t="s">
        <v>45</v>
      </c>
      <c r="C28" s="26"/>
      <c r="D28" s="26"/>
      <c r="E28" s="27" t="s">
        <v>46</v>
      </c>
      <c r="F28" s="27"/>
      <c r="G28" s="27"/>
      <c r="H28" s="27"/>
      <c r="I28" s="27"/>
      <c r="J28" s="25" t="s">
        <v>6</v>
      </c>
      <c r="K28" s="25"/>
      <c r="L28" s="25"/>
      <c r="M28" s="20">
        <f>51770</f>
        <v>51770</v>
      </c>
      <c r="N28" s="20"/>
      <c r="O28" s="20"/>
    </row>
    <row r="29" spans="1:15" s="1" customFormat="1" ht="13.5" customHeight="1">
      <c r="A29" s="3">
        <v>21</v>
      </c>
      <c r="B29" s="26" t="s">
        <v>47</v>
      </c>
      <c r="C29" s="26"/>
      <c r="D29" s="26"/>
      <c r="E29" s="27" t="s">
        <v>46</v>
      </c>
      <c r="F29" s="27"/>
      <c r="G29" s="27"/>
      <c r="H29" s="27"/>
      <c r="I29" s="27"/>
      <c r="J29" s="25" t="s">
        <v>6</v>
      </c>
      <c r="K29" s="25"/>
      <c r="L29" s="25"/>
      <c r="M29" s="20">
        <f>29257</f>
        <v>29257</v>
      </c>
      <c r="N29" s="20"/>
      <c r="O29" s="20"/>
    </row>
    <row r="30" spans="1:15" s="1" customFormat="1" ht="13.5" customHeight="1">
      <c r="A30" s="3">
        <v>22</v>
      </c>
      <c r="B30" s="26" t="s">
        <v>48</v>
      </c>
      <c r="C30" s="26"/>
      <c r="D30" s="26"/>
      <c r="E30" s="27" t="s">
        <v>46</v>
      </c>
      <c r="F30" s="27"/>
      <c r="G30" s="27"/>
      <c r="H30" s="27"/>
      <c r="I30" s="27"/>
      <c r="J30" s="25" t="s">
        <v>6</v>
      </c>
      <c r="K30" s="25"/>
      <c r="L30" s="25"/>
      <c r="M30" s="20">
        <f>30325</f>
        <v>30325</v>
      </c>
      <c r="N30" s="20"/>
      <c r="O30" s="20"/>
    </row>
    <row r="31" spans="1:15" s="1" customFormat="1" ht="13.5" customHeight="1">
      <c r="A31" s="3">
        <v>23</v>
      </c>
      <c r="B31" s="26" t="s">
        <v>49</v>
      </c>
      <c r="C31" s="26"/>
      <c r="D31" s="26"/>
      <c r="E31" s="27" t="s">
        <v>46</v>
      </c>
      <c r="F31" s="27"/>
      <c r="G31" s="27"/>
      <c r="H31" s="27"/>
      <c r="I31" s="27"/>
      <c r="J31" s="25" t="s">
        <v>6</v>
      </c>
      <c r="K31" s="25"/>
      <c r="L31" s="25"/>
      <c r="M31" s="20">
        <f>30325</f>
        <v>30325</v>
      </c>
      <c r="N31" s="20"/>
      <c r="O31" s="20"/>
    </row>
    <row r="32" spans="1:15" s="1" customFormat="1" ht="13.5" customHeight="1">
      <c r="A32" s="3">
        <v>24</v>
      </c>
      <c r="B32" s="26" t="s">
        <v>50</v>
      </c>
      <c r="C32" s="26"/>
      <c r="D32" s="26"/>
      <c r="E32" s="27" t="s">
        <v>51</v>
      </c>
      <c r="F32" s="27"/>
      <c r="G32" s="27"/>
      <c r="H32" s="27"/>
      <c r="I32" s="27"/>
      <c r="J32" s="25" t="s">
        <v>6</v>
      </c>
      <c r="K32" s="25"/>
      <c r="L32" s="25"/>
      <c r="M32" s="20">
        <f>34919.75</f>
        <v>34919.75</v>
      </c>
      <c r="N32" s="20"/>
      <c r="O32" s="20"/>
    </row>
    <row r="33" spans="1:15" s="1" customFormat="1" ht="13.5" customHeight="1">
      <c r="A33" s="3">
        <v>25</v>
      </c>
      <c r="B33" s="26" t="s">
        <v>52</v>
      </c>
      <c r="C33" s="26"/>
      <c r="D33" s="26"/>
      <c r="E33" s="27" t="s">
        <v>53</v>
      </c>
      <c r="F33" s="27"/>
      <c r="G33" s="27"/>
      <c r="H33" s="27"/>
      <c r="I33" s="27"/>
      <c r="J33" s="25" t="s">
        <v>6</v>
      </c>
      <c r="K33" s="25"/>
      <c r="L33" s="25"/>
      <c r="M33" s="20">
        <f>34919.75</f>
        <v>34919.75</v>
      </c>
      <c r="N33" s="20"/>
      <c r="O33" s="20"/>
    </row>
    <row r="34" spans="1:15" s="1" customFormat="1" ht="13.5" customHeight="1">
      <c r="A34" s="3">
        <v>26</v>
      </c>
      <c r="B34" s="26" t="s">
        <v>54</v>
      </c>
      <c r="C34" s="26"/>
      <c r="D34" s="26"/>
      <c r="E34" s="27" t="s">
        <v>55</v>
      </c>
      <c r="F34" s="27"/>
      <c r="G34" s="27"/>
      <c r="H34" s="27"/>
      <c r="I34" s="27"/>
      <c r="J34" s="25" t="s">
        <v>6</v>
      </c>
      <c r="K34" s="25"/>
      <c r="L34" s="25"/>
      <c r="M34" s="20">
        <f>17922.32</f>
        <v>17922.32</v>
      </c>
      <c r="N34" s="20"/>
      <c r="O34" s="20"/>
    </row>
    <row r="35" spans="1:15" s="1" customFormat="1" ht="13.5" customHeight="1">
      <c r="A35" s="3">
        <v>27</v>
      </c>
      <c r="B35" s="26" t="s">
        <v>56</v>
      </c>
      <c r="C35" s="26"/>
      <c r="D35" s="26"/>
      <c r="E35" s="27" t="s">
        <v>57</v>
      </c>
      <c r="F35" s="27"/>
      <c r="G35" s="27"/>
      <c r="H35" s="27"/>
      <c r="I35" s="27"/>
      <c r="J35" s="25" t="s">
        <v>6</v>
      </c>
      <c r="K35" s="25"/>
      <c r="L35" s="25"/>
      <c r="M35" s="20">
        <f>41070.96</f>
        <v>41070.96</v>
      </c>
      <c r="N35" s="20"/>
      <c r="O35" s="20"/>
    </row>
    <row r="36" spans="1:15" s="1" customFormat="1" ht="13.5" customHeight="1">
      <c r="A36" s="3">
        <v>28</v>
      </c>
      <c r="B36" s="26" t="s">
        <v>58</v>
      </c>
      <c r="C36" s="26"/>
      <c r="D36" s="26"/>
      <c r="E36" s="27" t="s">
        <v>57</v>
      </c>
      <c r="F36" s="27"/>
      <c r="G36" s="27"/>
      <c r="H36" s="27"/>
      <c r="I36" s="27"/>
      <c r="J36" s="25" t="s">
        <v>6</v>
      </c>
      <c r="K36" s="25"/>
      <c r="L36" s="25"/>
      <c r="M36" s="20">
        <f>19904.04</f>
        <v>19904.04</v>
      </c>
      <c r="N36" s="20"/>
      <c r="O36" s="20"/>
    </row>
    <row r="37" spans="1:15" s="1" customFormat="1" ht="13.5" customHeight="1">
      <c r="A37" s="3">
        <v>29</v>
      </c>
      <c r="B37" s="26" t="s">
        <v>59</v>
      </c>
      <c r="C37" s="26"/>
      <c r="D37" s="26"/>
      <c r="E37" s="27" t="s">
        <v>60</v>
      </c>
      <c r="F37" s="27"/>
      <c r="G37" s="27"/>
      <c r="H37" s="27"/>
      <c r="I37" s="27"/>
      <c r="J37" s="25" t="s">
        <v>6</v>
      </c>
      <c r="K37" s="25"/>
      <c r="L37" s="25"/>
      <c r="M37" s="20">
        <f>32270</f>
        <v>32270</v>
      </c>
      <c r="N37" s="20"/>
      <c r="O37" s="20"/>
    </row>
    <row r="38" spans="1:15" s="1" customFormat="1" ht="13.5" customHeight="1">
      <c r="A38" s="3">
        <v>30</v>
      </c>
      <c r="B38" s="26" t="s">
        <v>61</v>
      </c>
      <c r="C38" s="26"/>
      <c r="D38" s="26"/>
      <c r="E38" s="27" t="s">
        <v>62</v>
      </c>
      <c r="F38" s="27"/>
      <c r="G38" s="27"/>
      <c r="H38" s="27"/>
      <c r="I38" s="27"/>
      <c r="J38" s="25" t="s">
        <v>6</v>
      </c>
      <c r="K38" s="25"/>
      <c r="L38" s="25"/>
      <c r="M38" s="20">
        <f>12650</f>
        <v>12650</v>
      </c>
      <c r="N38" s="20"/>
      <c r="O38" s="20"/>
    </row>
    <row r="39" spans="1:15" s="1" customFormat="1" ht="13.5" customHeight="1">
      <c r="A39" s="3">
        <v>31</v>
      </c>
      <c r="B39" s="26" t="s">
        <v>63</v>
      </c>
      <c r="C39" s="26"/>
      <c r="D39" s="26"/>
      <c r="E39" s="27" t="s">
        <v>64</v>
      </c>
      <c r="F39" s="27"/>
      <c r="G39" s="27"/>
      <c r="H39" s="27"/>
      <c r="I39" s="27"/>
      <c r="J39" s="25" t="s">
        <v>6</v>
      </c>
      <c r="K39" s="25"/>
      <c r="L39" s="25"/>
      <c r="M39" s="20">
        <f>5195</f>
        <v>5195</v>
      </c>
      <c r="N39" s="20"/>
      <c r="O39" s="20"/>
    </row>
    <row r="40" spans="1:15" s="1" customFormat="1" ht="13.5" customHeight="1">
      <c r="A40" s="3">
        <v>32</v>
      </c>
      <c r="B40" s="26" t="s">
        <v>65</v>
      </c>
      <c r="C40" s="26"/>
      <c r="D40" s="26"/>
      <c r="E40" s="27" t="s">
        <v>66</v>
      </c>
      <c r="F40" s="27"/>
      <c r="G40" s="27"/>
      <c r="H40" s="27"/>
      <c r="I40" s="27"/>
      <c r="J40" s="25" t="s">
        <v>6</v>
      </c>
      <c r="K40" s="25"/>
      <c r="L40" s="25"/>
      <c r="M40" s="20">
        <f>44897</f>
        <v>44897</v>
      </c>
      <c r="N40" s="20"/>
      <c r="O40" s="20"/>
    </row>
    <row r="41" spans="1:15" s="1" customFormat="1" ht="13.5" customHeight="1">
      <c r="A41" s="3">
        <v>33</v>
      </c>
      <c r="B41" s="26" t="s">
        <v>67</v>
      </c>
      <c r="C41" s="26"/>
      <c r="D41" s="26"/>
      <c r="E41" s="27" t="s">
        <v>68</v>
      </c>
      <c r="F41" s="27"/>
      <c r="G41" s="27"/>
      <c r="H41" s="27"/>
      <c r="I41" s="27"/>
      <c r="J41" s="25" t="s">
        <v>6</v>
      </c>
      <c r="K41" s="25"/>
      <c r="L41" s="25"/>
      <c r="M41" s="20">
        <f>3120</f>
        <v>3120</v>
      </c>
      <c r="N41" s="20"/>
      <c r="O41" s="20"/>
    </row>
    <row r="42" spans="1:15" s="1" customFormat="1" ht="13.5" customHeight="1">
      <c r="A42" s="3">
        <v>34</v>
      </c>
      <c r="B42" s="26" t="s">
        <v>69</v>
      </c>
      <c r="C42" s="26"/>
      <c r="D42" s="26"/>
      <c r="E42" s="27" t="s">
        <v>70</v>
      </c>
      <c r="F42" s="27"/>
      <c r="G42" s="27"/>
      <c r="H42" s="27"/>
      <c r="I42" s="27"/>
      <c r="J42" s="25" t="s">
        <v>6</v>
      </c>
      <c r="K42" s="25"/>
      <c r="L42" s="25"/>
      <c r="M42" s="20">
        <f>9000</f>
        <v>9000</v>
      </c>
      <c r="N42" s="20"/>
      <c r="O42" s="20"/>
    </row>
    <row r="43" spans="1:15" s="1" customFormat="1" ht="13.5" customHeight="1">
      <c r="A43" s="3">
        <v>35</v>
      </c>
      <c r="B43" s="26" t="s">
        <v>71</v>
      </c>
      <c r="C43" s="26"/>
      <c r="D43" s="26"/>
      <c r="E43" s="27" t="s">
        <v>72</v>
      </c>
      <c r="F43" s="27"/>
      <c r="G43" s="27"/>
      <c r="H43" s="27"/>
      <c r="I43" s="27"/>
      <c r="J43" s="25" t="s">
        <v>6</v>
      </c>
      <c r="K43" s="25"/>
      <c r="L43" s="25"/>
      <c r="M43" s="20">
        <f>8929</f>
        <v>8929</v>
      </c>
      <c r="N43" s="20"/>
      <c r="O43" s="20"/>
    </row>
    <row r="44" spans="1:15" s="1" customFormat="1" ht="13.5" customHeight="1">
      <c r="A44" s="3">
        <v>36</v>
      </c>
      <c r="B44" s="26" t="s">
        <v>73</v>
      </c>
      <c r="C44" s="26"/>
      <c r="D44" s="26"/>
      <c r="E44" s="27" t="s">
        <v>74</v>
      </c>
      <c r="F44" s="27"/>
      <c r="G44" s="27"/>
      <c r="H44" s="27"/>
      <c r="I44" s="27"/>
      <c r="J44" s="25" t="s">
        <v>6</v>
      </c>
      <c r="K44" s="25"/>
      <c r="L44" s="25"/>
      <c r="M44" s="20">
        <f>12690</f>
        <v>12690</v>
      </c>
      <c r="N44" s="20"/>
      <c r="O44" s="20"/>
    </row>
    <row r="45" spans="1:15" s="1" customFormat="1" ht="13.5" customHeight="1">
      <c r="A45" s="3">
        <v>37</v>
      </c>
      <c r="B45" s="26" t="s">
        <v>75</v>
      </c>
      <c r="C45" s="26"/>
      <c r="D45" s="26"/>
      <c r="E45" s="27" t="s">
        <v>76</v>
      </c>
      <c r="F45" s="27"/>
      <c r="G45" s="27"/>
      <c r="H45" s="27"/>
      <c r="I45" s="27"/>
      <c r="J45" s="25" t="s">
        <v>6</v>
      </c>
      <c r="K45" s="25"/>
      <c r="L45" s="25"/>
      <c r="M45" s="20">
        <f>8946</f>
        <v>8946</v>
      </c>
      <c r="N45" s="20"/>
      <c r="O45" s="20"/>
    </row>
    <row r="46" spans="1:15" s="1" customFormat="1" ht="13.5" customHeight="1">
      <c r="A46" s="3">
        <v>38</v>
      </c>
      <c r="B46" s="26" t="s">
        <v>77</v>
      </c>
      <c r="C46" s="26"/>
      <c r="D46" s="26"/>
      <c r="E46" s="27" t="s">
        <v>78</v>
      </c>
      <c r="F46" s="27"/>
      <c r="G46" s="27"/>
      <c r="H46" s="27"/>
      <c r="I46" s="27"/>
      <c r="J46" s="25" t="s">
        <v>6</v>
      </c>
      <c r="K46" s="25"/>
      <c r="L46" s="25"/>
      <c r="M46" s="20">
        <f>7300</f>
        <v>7300</v>
      </c>
      <c r="N46" s="20"/>
      <c r="O46" s="20"/>
    </row>
    <row r="47" spans="1:15" s="1" customFormat="1" ht="13.5" customHeight="1">
      <c r="A47" s="3">
        <v>39</v>
      </c>
      <c r="B47" s="26" t="s">
        <v>79</v>
      </c>
      <c r="C47" s="26"/>
      <c r="D47" s="26"/>
      <c r="E47" s="27" t="s">
        <v>80</v>
      </c>
      <c r="F47" s="27"/>
      <c r="G47" s="27"/>
      <c r="H47" s="27"/>
      <c r="I47" s="27"/>
      <c r="J47" s="25" t="s">
        <v>6</v>
      </c>
      <c r="K47" s="25"/>
      <c r="L47" s="25"/>
      <c r="M47" s="20">
        <f>15310.2</f>
        <v>15310.2</v>
      </c>
      <c r="N47" s="20"/>
      <c r="O47" s="20"/>
    </row>
    <row r="48" spans="1:15" s="1" customFormat="1" ht="13.5" customHeight="1">
      <c r="A48" s="3">
        <v>40</v>
      </c>
      <c r="B48" s="26" t="s">
        <v>81</v>
      </c>
      <c r="C48" s="26"/>
      <c r="D48" s="26"/>
      <c r="E48" s="27" t="s">
        <v>80</v>
      </c>
      <c r="F48" s="27"/>
      <c r="G48" s="27"/>
      <c r="H48" s="27"/>
      <c r="I48" s="27"/>
      <c r="J48" s="25" t="s">
        <v>6</v>
      </c>
      <c r="K48" s="25"/>
      <c r="L48" s="25"/>
      <c r="M48" s="20">
        <f>7000</f>
        <v>7000</v>
      </c>
      <c r="N48" s="20"/>
      <c r="O48" s="20"/>
    </row>
    <row r="49" spans="1:15" s="1" customFormat="1" ht="12.75">
      <c r="A49" s="3">
        <v>41</v>
      </c>
      <c r="B49" s="26" t="s">
        <v>82</v>
      </c>
      <c r="C49" s="26"/>
      <c r="D49" s="26"/>
      <c r="E49" s="27" t="s">
        <v>83</v>
      </c>
      <c r="F49" s="27"/>
      <c r="G49" s="27"/>
      <c r="H49" s="27"/>
      <c r="I49" s="27"/>
      <c r="J49" s="25" t="s">
        <v>6</v>
      </c>
      <c r="K49" s="25"/>
      <c r="L49" s="25"/>
      <c r="M49" s="20">
        <f>19960</f>
        <v>19960</v>
      </c>
      <c r="N49" s="20"/>
      <c r="O49" s="20"/>
    </row>
    <row r="50" spans="1:15" s="1" customFormat="1" ht="12.75">
      <c r="A50" s="3">
        <v>42</v>
      </c>
      <c r="B50" s="26" t="s">
        <v>84</v>
      </c>
      <c r="C50" s="26"/>
      <c r="D50" s="26"/>
      <c r="E50" s="27" t="s">
        <v>85</v>
      </c>
      <c r="F50" s="27"/>
      <c r="G50" s="27"/>
      <c r="H50" s="27"/>
      <c r="I50" s="27"/>
      <c r="J50" s="25" t="s">
        <v>6</v>
      </c>
      <c r="K50" s="25"/>
      <c r="L50" s="25"/>
      <c r="M50" s="20">
        <f>19960</f>
        <v>19960</v>
      </c>
      <c r="N50" s="20"/>
      <c r="O50" s="20"/>
    </row>
    <row r="51" spans="1:15" s="1" customFormat="1" ht="13.5" customHeight="1">
      <c r="A51" s="3">
        <v>43</v>
      </c>
      <c r="B51" s="26" t="s">
        <v>86</v>
      </c>
      <c r="C51" s="26"/>
      <c r="D51" s="26"/>
      <c r="E51" s="27" t="s">
        <v>87</v>
      </c>
      <c r="F51" s="27"/>
      <c r="G51" s="27"/>
      <c r="H51" s="27"/>
      <c r="I51" s="27"/>
      <c r="J51" s="25" t="s">
        <v>6</v>
      </c>
      <c r="K51" s="25"/>
      <c r="L51" s="25"/>
      <c r="M51" s="20">
        <f>16000</f>
        <v>16000</v>
      </c>
      <c r="N51" s="20"/>
      <c r="O51" s="20"/>
    </row>
    <row r="52" spans="1:15" s="1" customFormat="1" ht="13.5" customHeight="1">
      <c r="A52" s="3">
        <v>44</v>
      </c>
      <c r="B52" s="26" t="s">
        <v>88</v>
      </c>
      <c r="C52" s="26"/>
      <c r="D52" s="26"/>
      <c r="E52" s="27" t="s">
        <v>87</v>
      </c>
      <c r="F52" s="27"/>
      <c r="G52" s="27"/>
      <c r="H52" s="27"/>
      <c r="I52" s="27"/>
      <c r="J52" s="25" t="s">
        <v>6</v>
      </c>
      <c r="K52" s="25"/>
      <c r="L52" s="25"/>
      <c r="M52" s="20">
        <f>16650</f>
        <v>16650</v>
      </c>
      <c r="N52" s="20"/>
      <c r="O52" s="20"/>
    </row>
    <row r="53" spans="1:15" s="1" customFormat="1" ht="13.5" customHeight="1">
      <c r="A53" s="3">
        <v>45</v>
      </c>
      <c r="B53" s="26" t="s">
        <v>89</v>
      </c>
      <c r="C53" s="26"/>
      <c r="D53" s="26"/>
      <c r="E53" s="27" t="s">
        <v>90</v>
      </c>
      <c r="F53" s="27"/>
      <c r="G53" s="27"/>
      <c r="H53" s="27"/>
      <c r="I53" s="27"/>
      <c r="J53" s="25" t="s">
        <v>6</v>
      </c>
      <c r="K53" s="25"/>
      <c r="L53" s="25"/>
      <c r="M53" s="20">
        <f>12353.48</f>
        <v>12353.48</v>
      </c>
      <c r="N53" s="20"/>
      <c r="O53" s="20"/>
    </row>
    <row r="54" spans="1:15" s="1" customFormat="1" ht="13.5" customHeight="1" thickBot="1">
      <c r="A54" s="6">
        <v>46</v>
      </c>
      <c r="B54" s="21" t="s">
        <v>91</v>
      </c>
      <c r="C54" s="21"/>
      <c r="D54" s="21"/>
      <c r="E54" s="22" t="s">
        <v>92</v>
      </c>
      <c r="F54" s="22"/>
      <c r="G54" s="22"/>
      <c r="H54" s="22"/>
      <c r="I54" s="22"/>
      <c r="J54" s="23" t="s">
        <v>6</v>
      </c>
      <c r="K54" s="23"/>
      <c r="L54" s="23"/>
      <c r="M54" s="24">
        <f>9735</f>
        <v>9735</v>
      </c>
      <c r="N54" s="24"/>
      <c r="O54" s="24"/>
    </row>
    <row r="55" spans="1:15" s="1" customFormat="1" ht="13.5" thickBot="1">
      <c r="A55" s="18" t="s">
        <v>93</v>
      </c>
      <c r="B55" s="19"/>
      <c r="C55" s="19"/>
      <c r="D55" s="19"/>
      <c r="E55" s="19"/>
      <c r="F55" s="19"/>
      <c r="G55" s="19"/>
      <c r="H55" s="19"/>
      <c r="I55" s="19"/>
      <c r="J55" s="15">
        <v>46</v>
      </c>
      <c r="K55" s="15"/>
      <c r="L55" s="15"/>
      <c r="M55" s="16">
        <f>SUM(M9:M54)</f>
        <v>941162.08</v>
      </c>
      <c r="N55" s="16"/>
      <c r="O55" s="17"/>
    </row>
    <row r="56" spans="1:15" s="1" customFormat="1" ht="21.75" customHeight="1">
      <c r="A56" s="10"/>
      <c r="B56" s="10"/>
      <c r="C56" s="10"/>
      <c r="D56" s="5"/>
      <c r="E56" s="5"/>
      <c r="F56" s="5"/>
      <c r="G56" s="13"/>
      <c r="H56" s="13"/>
      <c r="I56" s="13"/>
      <c r="J56" s="14"/>
      <c r="K56" s="14"/>
      <c r="L56" s="14"/>
      <c r="M56" s="14"/>
      <c r="N56" s="14"/>
      <c r="O56" s="14"/>
    </row>
    <row r="57" spans="1:15" s="1" customFormat="1" ht="12" customHeight="1">
      <c r="A57" s="7"/>
      <c r="B57" s="7"/>
      <c r="C57" s="7"/>
      <c r="D57" s="11"/>
      <c r="E57" s="11"/>
      <c r="F57" s="12"/>
      <c r="G57" s="8"/>
      <c r="H57" s="8"/>
      <c r="I57" s="8"/>
      <c r="J57" s="9"/>
      <c r="K57" s="9"/>
      <c r="L57" s="9"/>
      <c r="M57" s="9"/>
      <c r="N57" s="10"/>
      <c r="O57" s="10"/>
    </row>
    <row r="58" spans="1:15" s="1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1" customFormat="1" ht="12.75" customHeight="1">
      <c r="A59" s="7"/>
      <c r="B59" s="7"/>
      <c r="C59" s="7"/>
      <c r="D59" s="7"/>
      <c r="E59" s="7"/>
      <c r="F59" s="4"/>
      <c r="G59" s="8"/>
      <c r="H59" s="8"/>
      <c r="I59" s="8"/>
      <c r="J59" s="7"/>
      <c r="K59" s="7"/>
      <c r="L59" s="7"/>
      <c r="M59" s="7"/>
      <c r="N59" s="7"/>
      <c r="O59" s="7"/>
    </row>
  </sheetData>
  <sheetProtection/>
  <mergeCells count="213">
    <mergeCell ref="A1:O4"/>
    <mergeCell ref="A5:A7"/>
    <mergeCell ref="B5:I5"/>
    <mergeCell ref="B6:D7"/>
    <mergeCell ref="E6:I7"/>
    <mergeCell ref="J8:L8"/>
    <mergeCell ref="M8:O8"/>
    <mergeCell ref="J5:O5"/>
    <mergeCell ref="B9:D9"/>
    <mergeCell ref="E9:I9"/>
    <mergeCell ref="B10:D10"/>
    <mergeCell ref="E10:I10"/>
    <mergeCell ref="J6:L7"/>
    <mergeCell ref="M6:O7"/>
    <mergeCell ref="M9:O9"/>
    <mergeCell ref="J9:L9"/>
    <mergeCell ref="B8:D8"/>
    <mergeCell ref="E8:I8"/>
    <mergeCell ref="J10:L10"/>
    <mergeCell ref="M10:O10"/>
    <mergeCell ref="M11:O11"/>
    <mergeCell ref="B12:D12"/>
    <mergeCell ref="E12:I12"/>
    <mergeCell ref="J12:L12"/>
    <mergeCell ref="M12:O12"/>
    <mergeCell ref="J11:L11"/>
    <mergeCell ref="B11:D11"/>
    <mergeCell ref="E11:I11"/>
    <mergeCell ref="M13:O13"/>
    <mergeCell ref="B14:D14"/>
    <mergeCell ref="E14:I14"/>
    <mergeCell ref="J14:L14"/>
    <mergeCell ref="M14:O14"/>
    <mergeCell ref="J13:L13"/>
    <mergeCell ref="B13:D13"/>
    <mergeCell ref="E13:I13"/>
    <mergeCell ref="M15:O15"/>
    <mergeCell ref="B16:D16"/>
    <mergeCell ref="E16:I16"/>
    <mergeCell ref="J16:L16"/>
    <mergeCell ref="M16:O16"/>
    <mergeCell ref="J15:L15"/>
    <mergeCell ref="B15:D15"/>
    <mergeCell ref="E15:I15"/>
    <mergeCell ref="M17:O17"/>
    <mergeCell ref="B18:D18"/>
    <mergeCell ref="E18:I18"/>
    <mergeCell ref="J18:L18"/>
    <mergeCell ref="M18:O18"/>
    <mergeCell ref="J17:L17"/>
    <mergeCell ref="B17:D17"/>
    <mergeCell ref="E17:I17"/>
    <mergeCell ref="M19:O19"/>
    <mergeCell ref="B20:D20"/>
    <mergeCell ref="E20:I20"/>
    <mergeCell ref="J20:L20"/>
    <mergeCell ref="M20:O20"/>
    <mergeCell ref="J19:L19"/>
    <mergeCell ref="B19:D19"/>
    <mergeCell ref="E19:I19"/>
    <mergeCell ref="M22:O22"/>
    <mergeCell ref="J22:L22"/>
    <mergeCell ref="B22:D22"/>
    <mergeCell ref="E22:I22"/>
    <mergeCell ref="B21:D21"/>
    <mergeCell ref="E21:I21"/>
    <mergeCell ref="J21:L21"/>
    <mergeCell ref="M21:O21"/>
    <mergeCell ref="M23:O23"/>
    <mergeCell ref="B24:D24"/>
    <mergeCell ref="E24:I24"/>
    <mergeCell ref="J24:L24"/>
    <mergeCell ref="M24:O24"/>
    <mergeCell ref="J23:L23"/>
    <mergeCell ref="B23:D23"/>
    <mergeCell ref="E23:I23"/>
    <mergeCell ref="M25:O25"/>
    <mergeCell ref="B26:D26"/>
    <mergeCell ref="E26:I26"/>
    <mergeCell ref="J26:L26"/>
    <mergeCell ref="M26:O26"/>
    <mergeCell ref="J25:L25"/>
    <mergeCell ref="B25:D25"/>
    <mergeCell ref="E25:I25"/>
    <mergeCell ref="M27:O27"/>
    <mergeCell ref="B28:D28"/>
    <mergeCell ref="E28:I28"/>
    <mergeCell ref="J28:L28"/>
    <mergeCell ref="M28:O28"/>
    <mergeCell ref="J27:L27"/>
    <mergeCell ref="B27:D27"/>
    <mergeCell ref="E27:I27"/>
    <mergeCell ref="M29:O29"/>
    <mergeCell ref="B30:D30"/>
    <mergeCell ref="E30:I30"/>
    <mergeCell ref="J30:L30"/>
    <mergeCell ref="M30:O30"/>
    <mergeCell ref="J29:L29"/>
    <mergeCell ref="B29:D29"/>
    <mergeCell ref="E29:I29"/>
    <mergeCell ref="M31:O31"/>
    <mergeCell ref="B32:D32"/>
    <mergeCell ref="E32:I32"/>
    <mergeCell ref="J32:L32"/>
    <mergeCell ref="M32:O32"/>
    <mergeCell ref="J31:L31"/>
    <mergeCell ref="B31:D31"/>
    <mergeCell ref="E31:I31"/>
    <mergeCell ref="M33:O33"/>
    <mergeCell ref="B34:D34"/>
    <mergeCell ref="E34:I34"/>
    <mergeCell ref="J34:L34"/>
    <mergeCell ref="M34:O34"/>
    <mergeCell ref="J33:L33"/>
    <mergeCell ref="B33:D33"/>
    <mergeCell ref="E33:I33"/>
    <mergeCell ref="M35:O35"/>
    <mergeCell ref="B36:D36"/>
    <mergeCell ref="E36:I36"/>
    <mergeCell ref="J36:L36"/>
    <mergeCell ref="M36:O36"/>
    <mergeCell ref="J35:L35"/>
    <mergeCell ref="B35:D35"/>
    <mergeCell ref="E35:I35"/>
    <mergeCell ref="B38:D38"/>
    <mergeCell ref="E38:I38"/>
    <mergeCell ref="J38:L38"/>
    <mergeCell ref="M38:O38"/>
    <mergeCell ref="M37:O37"/>
    <mergeCell ref="J37:L37"/>
    <mergeCell ref="B37:D37"/>
    <mergeCell ref="E37:I37"/>
    <mergeCell ref="M40:O40"/>
    <mergeCell ref="J40:L40"/>
    <mergeCell ref="B40:D40"/>
    <mergeCell ref="E40:I40"/>
    <mergeCell ref="M39:O39"/>
    <mergeCell ref="J39:L39"/>
    <mergeCell ref="B39:D39"/>
    <mergeCell ref="E39:I39"/>
    <mergeCell ref="M41:O41"/>
    <mergeCell ref="B42:D42"/>
    <mergeCell ref="E42:I42"/>
    <mergeCell ref="J42:L42"/>
    <mergeCell ref="M42:O42"/>
    <mergeCell ref="J41:L41"/>
    <mergeCell ref="B41:D41"/>
    <mergeCell ref="E41:I41"/>
    <mergeCell ref="M43:O43"/>
    <mergeCell ref="B44:D44"/>
    <mergeCell ref="E44:I44"/>
    <mergeCell ref="J44:L44"/>
    <mergeCell ref="M44:O44"/>
    <mergeCell ref="J43:L43"/>
    <mergeCell ref="B43:D43"/>
    <mergeCell ref="E43:I43"/>
    <mergeCell ref="M45:O45"/>
    <mergeCell ref="B46:D46"/>
    <mergeCell ref="E46:I46"/>
    <mergeCell ref="J46:L46"/>
    <mergeCell ref="M46:O46"/>
    <mergeCell ref="J45:L45"/>
    <mergeCell ref="B45:D45"/>
    <mergeCell ref="E45:I45"/>
    <mergeCell ref="M47:O47"/>
    <mergeCell ref="B48:D48"/>
    <mergeCell ref="E48:I48"/>
    <mergeCell ref="J48:L48"/>
    <mergeCell ref="M48:O48"/>
    <mergeCell ref="J47:L47"/>
    <mergeCell ref="B47:D47"/>
    <mergeCell ref="E47:I47"/>
    <mergeCell ref="M49:O49"/>
    <mergeCell ref="B50:D50"/>
    <mergeCell ref="E50:I50"/>
    <mergeCell ref="J50:L50"/>
    <mergeCell ref="M50:O50"/>
    <mergeCell ref="J49:L49"/>
    <mergeCell ref="B49:D49"/>
    <mergeCell ref="E49:I49"/>
    <mergeCell ref="M52:O52"/>
    <mergeCell ref="J52:L52"/>
    <mergeCell ref="B52:D52"/>
    <mergeCell ref="E52:I52"/>
    <mergeCell ref="B51:D51"/>
    <mergeCell ref="E51:I51"/>
    <mergeCell ref="J51:L51"/>
    <mergeCell ref="M51:O51"/>
    <mergeCell ref="M53:O53"/>
    <mergeCell ref="B54:D54"/>
    <mergeCell ref="E54:I54"/>
    <mergeCell ref="J54:L54"/>
    <mergeCell ref="M54:O54"/>
    <mergeCell ref="J53:L53"/>
    <mergeCell ref="B53:D53"/>
    <mergeCell ref="E53:I53"/>
    <mergeCell ref="F57:I57"/>
    <mergeCell ref="A56:C56"/>
    <mergeCell ref="G56:I56"/>
    <mergeCell ref="J56:O56"/>
    <mergeCell ref="J55:L55"/>
    <mergeCell ref="M55:O55"/>
    <mergeCell ref="A55:I55"/>
    <mergeCell ref="J59:O59"/>
    <mergeCell ref="A59:E59"/>
    <mergeCell ref="G59:I59"/>
    <mergeCell ref="J57:M57"/>
    <mergeCell ref="N57:O57"/>
    <mergeCell ref="A58:E58"/>
    <mergeCell ref="F58:I58"/>
    <mergeCell ref="J58:O58"/>
    <mergeCell ref="A57:C57"/>
    <mergeCell ref="D57:E57"/>
  </mergeCells>
  <printOptions/>
  <pageMargins left="0.3937007874015748" right="0" top="0.1968503937007874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2013-05-10T04:54:59Z</cp:lastPrinted>
  <dcterms:created xsi:type="dcterms:W3CDTF">2013-05-10T04:45:44Z</dcterms:created>
  <dcterms:modified xsi:type="dcterms:W3CDTF">2013-12-13T05:22:17Z</dcterms:modified>
  <cp:category/>
  <cp:version/>
  <cp:contentType/>
  <cp:contentStatus/>
</cp:coreProperties>
</file>